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7" i="1" l="1"/>
  <c r="F117" i="1"/>
  <c r="E117" i="1"/>
  <c r="D117" i="1"/>
  <c r="A117" i="1"/>
  <c r="G116" i="1"/>
  <c r="F116" i="1"/>
  <c r="E116" i="1"/>
  <c r="D116" i="1"/>
  <c r="A116" i="1"/>
  <c r="D115" i="1"/>
  <c r="E115" i="1"/>
  <c r="F115" i="1"/>
  <c r="G115" i="1"/>
  <c r="A115" i="1"/>
  <c r="D114" i="1"/>
  <c r="E114" i="1"/>
  <c r="F114" i="1"/>
  <c r="G114" i="1"/>
  <c r="A114" i="1"/>
  <c r="G113" i="1"/>
  <c r="F113" i="1"/>
  <c r="E113" i="1"/>
  <c r="D113" i="1"/>
  <c r="A113" i="1"/>
  <c r="A112" i="1"/>
  <c r="G111" i="1"/>
  <c r="F111" i="1"/>
  <c r="E111" i="1"/>
  <c r="D111" i="1"/>
  <c r="A111" i="1"/>
  <c r="D110" i="1"/>
  <c r="E110" i="1"/>
  <c r="F110" i="1"/>
  <c r="G110" i="1"/>
  <c r="A110" i="1"/>
  <c r="D109" i="1"/>
  <c r="E109" i="1"/>
  <c r="F109" i="1"/>
  <c r="G109" i="1"/>
  <c r="A109" i="1"/>
  <c r="D108" i="1"/>
  <c r="E108" i="1"/>
  <c r="F108" i="1"/>
  <c r="G108" i="1"/>
  <c r="A108" i="1"/>
  <c r="D107" i="1"/>
  <c r="E107" i="1"/>
  <c r="F107" i="1"/>
  <c r="G107" i="1"/>
  <c r="A107" i="1"/>
  <c r="A106" i="1"/>
  <c r="D105" i="1"/>
  <c r="E105" i="1"/>
  <c r="F105" i="1"/>
  <c r="G105" i="1"/>
  <c r="A105" i="1"/>
  <c r="D104" i="1"/>
  <c r="E104" i="1"/>
  <c r="F104" i="1"/>
  <c r="G104" i="1"/>
  <c r="A104" i="1"/>
  <c r="A103" i="1"/>
  <c r="D102" i="1"/>
  <c r="E102" i="1"/>
  <c r="F102" i="1"/>
  <c r="G102" i="1"/>
  <c r="D101" i="1"/>
  <c r="E101" i="1"/>
  <c r="F101" i="1"/>
  <c r="G101" i="1"/>
  <c r="A101" i="1"/>
  <c r="A100" i="1"/>
  <c r="A99" i="1"/>
  <c r="D98" i="1"/>
  <c r="E98" i="1"/>
  <c r="F98" i="1"/>
  <c r="G98" i="1"/>
  <c r="A98" i="1"/>
  <c r="D97" i="1"/>
  <c r="E97" i="1"/>
  <c r="F97" i="1"/>
  <c r="G97" i="1"/>
  <c r="A97" i="1"/>
  <c r="D96" i="1"/>
  <c r="E96" i="1"/>
  <c r="F96" i="1"/>
  <c r="G96" i="1"/>
  <c r="A96" i="1"/>
  <c r="D95" i="1"/>
  <c r="E95" i="1"/>
  <c r="F95" i="1"/>
  <c r="G95" i="1"/>
  <c r="A95" i="1"/>
  <c r="D94" i="1"/>
  <c r="E94" i="1"/>
  <c r="F94" i="1"/>
  <c r="G94" i="1"/>
  <c r="A94" i="1"/>
  <c r="G93" i="1"/>
  <c r="F93" i="1"/>
  <c r="E93" i="1"/>
  <c r="D93" i="1"/>
  <c r="A93" i="1"/>
  <c r="A92" i="1"/>
  <c r="A91" i="1"/>
  <c r="G90" i="1"/>
  <c r="F90" i="1"/>
  <c r="E90" i="1"/>
  <c r="D90" i="1"/>
  <c r="A90" i="1"/>
  <c r="D89" i="1"/>
  <c r="E89" i="1"/>
  <c r="F89" i="1"/>
  <c r="G89" i="1"/>
  <c r="A89" i="1"/>
  <c r="D88" i="1"/>
  <c r="E88" i="1"/>
  <c r="F88" i="1"/>
  <c r="G88" i="1"/>
  <c r="A88" i="1"/>
  <c r="G87" i="1"/>
  <c r="F87" i="1"/>
  <c r="E87" i="1"/>
  <c r="D87" i="1"/>
  <c r="A87" i="1"/>
  <c r="A86" i="1"/>
  <c r="G85" i="1"/>
  <c r="F85" i="1"/>
  <c r="E85" i="1"/>
  <c r="D85" i="1"/>
  <c r="A85" i="1"/>
  <c r="D84" i="1"/>
  <c r="E84" i="1"/>
  <c r="F84" i="1"/>
  <c r="G84" i="1"/>
  <c r="A84" i="1"/>
  <c r="D83" i="1"/>
  <c r="E83" i="1"/>
  <c r="F83" i="1"/>
  <c r="G83" i="1"/>
  <c r="A83" i="1"/>
  <c r="D82" i="1"/>
  <c r="E82" i="1"/>
  <c r="F82" i="1"/>
  <c r="G82" i="1"/>
  <c r="A82" i="1"/>
  <c r="D81" i="1"/>
  <c r="E81" i="1"/>
  <c r="F81" i="1"/>
  <c r="G81" i="1"/>
  <c r="A81" i="1"/>
  <c r="A80" i="1"/>
  <c r="D79" i="1"/>
  <c r="E79" i="1"/>
  <c r="F79" i="1"/>
  <c r="G79" i="1"/>
  <c r="A79" i="1"/>
  <c r="D78" i="1"/>
  <c r="E78" i="1"/>
  <c r="F78" i="1"/>
  <c r="G78" i="1"/>
  <c r="A78" i="1"/>
  <c r="D76" i="1"/>
  <c r="E76" i="1"/>
  <c r="F76" i="1"/>
  <c r="G76" i="1"/>
  <c r="A76" i="1"/>
  <c r="D75" i="1"/>
  <c r="E75" i="1"/>
  <c r="F75" i="1"/>
  <c r="G75" i="1"/>
  <c r="A75" i="1"/>
  <c r="D74" i="1"/>
  <c r="E74" i="1"/>
  <c r="F74" i="1"/>
  <c r="G74" i="1"/>
  <c r="A74" i="1"/>
  <c r="D73" i="1"/>
  <c r="E73" i="1"/>
  <c r="F73" i="1"/>
  <c r="G73" i="1"/>
  <c r="A73" i="1"/>
  <c r="D72" i="1"/>
  <c r="E72" i="1"/>
  <c r="F72" i="1"/>
  <c r="G72" i="1"/>
  <c r="A72" i="1"/>
  <c r="D71" i="1"/>
  <c r="E71" i="1"/>
  <c r="F71" i="1"/>
  <c r="G71" i="1"/>
  <c r="A71" i="1"/>
  <c r="G70" i="1"/>
  <c r="F70" i="1"/>
  <c r="E70" i="1"/>
  <c r="D70" i="1"/>
  <c r="A70" i="1"/>
  <c r="A69" i="1"/>
  <c r="A68" i="1"/>
  <c r="A61" i="1"/>
  <c r="G67" i="1"/>
  <c r="F67" i="1"/>
  <c r="E67" i="1"/>
  <c r="D67" i="1"/>
  <c r="A67" i="1"/>
  <c r="D66" i="1"/>
  <c r="E66" i="1"/>
  <c r="F66" i="1"/>
  <c r="G66" i="1"/>
  <c r="A66" i="1"/>
  <c r="D65" i="1"/>
  <c r="E65" i="1"/>
  <c r="F65" i="1"/>
  <c r="G65" i="1"/>
  <c r="A65" i="1"/>
  <c r="D64" i="1"/>
  <c r="E64" i="1"/>
  <c r="F64" i="1"/>
  <c r="G64" i="1"/>
  <c r="A64" i="1"/>
  <c r="D63" i="1"/>
  <c r="E63" i="1"/>
  <c r="F63" i="1"/>
  <c r="G63" i="1"/>
  <c r="A63" i="1"/>
  <c r="G62" i="1"/>
  <c r="F62" i="1"/>
  <c r="E62" i="1"/>
  <c r="D62" i="1"/>
  <c r="A62" i="1"/>
</calcChain>
</file>

<file path=xl/sharedStrings.xml><?xml version="1.0" encoding="utf-8"?>
<sst xmlns="http://schemas.openxmlformats.org/spreadsheetml/2006/main" count="213" uniqueCount="87">
  <si>
    <t>Frederick</t>
  </si>
  <si>
    <t>County</t>
  </si>
  <si>
    <t>Government</t>
  </si>
  <si>
    <t>Unrestricted</t>
  </si>
  <si>
    <t>Fund</t>
  </si>
  <si>
    <t>$</t>
  </si>
  <si>
    <t>OPEB</t>
  </si>
  <si>
    <t>Trust</t>
  </si>
  <si>
    <t>Contribution</t>
  </si>
  <si>
    <t>Restricted</t>
  </si>
  <si>
    <t>School</t>
  </si>
  <si>
    <t>Construction</t>
  </si>
  <si>
    <t>Debt</t>
  </si>
  <si>
    <t>Services</t>
  </si>
  <si>
    <t>Total</t>
  </si>
  <si>
    <t>State</t>
  </si>
  <si>
    <t>of</t>
  </si>
  <si>
    <t>Maryland</t>
  </si>
  <si>
    <t>Current</t>
  </si>
  <si>
    <t>Expenses</t>
  </si>
  <si>
    <t>Geographic</t>
  </si>
  <si>
    <t>Cost</t>
  </si>
  <si>
    <t>Education</t>
  </si>
  <si>
    <t>Index</t>
  </si>
  <si>
    <t>Transportation</t>
  </si>
  <si>
    <t>-</t>
  </si>
  <si>
    <t>Special</t>
  </si>
  <si>
    <t>Handicapped</t>
  </si>
  <si>
    <t>Children</t>
  </si>
  <si>
    <t>Non-Public</t>
  </si>
  <si>
    <t>Placement</t>
  </si>
  <si>
    <t>Limited</t>
  </si>
  <si>
    <t>English</t>
  </si>
  <si>
    <t>Proficiency</t>
  </si>
  <si>
    <t>Federal</t>
  </si>
  <si>
    <t>Stabilization</t>
  </si>
  <si>
    <t>Pass</t>
  </si>
  <si>
    <t>Through</t>
  </si>
  <si>
    <t>Miscellaneous</t>
  </si>
  <si>
    <t>Revenue</t>
  </si>
  <si>
    <t>Pension</t>
  </si>
  <si>
    <t>Grants</t>
  </si>
  <si>
    <t>Food</t>
  </si>
  <si>
    <t>Impact</t>
  </si>
  <si>
    <t>Aid</t>
  </si>
  <si>
    <t>Other</t>
  </si>
  <si>
    <t>Sources</t>
  </si>
  <si>
    <t>Tuition</t>
  </si>
  <si>
    <t>Sports</t>
  </si>
  <si>
    <t>Fees</t>
  </si>
  <si>
    <t>Investment</t>
  </si>
  <si>
    <t>Earnings</t>
  </si>
  <si>
    <t>Use</t>
  </si>
  <si>
    <t>Prior</t>
  </si>
  <si>
    <t>Year</t>
  </si>
  <si>
    <t>Balance</t>
  </si>
  <si>
    <t>Sales</t>
  </si>
  <si>
    <t>and</t>
  </si>
  <si>
    <t>Print</t>
  </si>
  <si>
    <t>Interest</t>
  </si>
  <si>
    <t>/Other</t>
  </si>
  <si>
    <t>Income</t>
  </si>
  <si>
    <t>Self</t>
  </si>
  <si>
    <t>Insurance</t>
  </si>
  <si>
    <t>Medicare</t>
  </si>
  <si>
    <t>Part</t>
  </si>
  <si>
    <t>D</t>
  </si>
  <si>
    <t>Subsidy</t>
  </si>
  <si>
    <t>Contributions</t>
  </si>
  <si>
    <t>Interfund</t>
  </si>
  <si>
    <t>Transfer</t>
  </si>
  <si>
    <t>TOTAL</t>
  </si>
  <si>
    <t>ALL</t>
  </si>
  <si>
    <t>FUNDS</t>
  </si>
  <si>
    <t>FY 2008</t>
  </si>
  <si>
    <t>FY 2009</t>
  </si>
  <si>
    <t>FY 2010</t>
  </si>
  <si>
    <t>FY 2011</t>
  </si>
  <si>
    <t>ACTUAL</t>
  </si>
  <si>
    <t>APPROVED</t>
  </si>
  <si>
    <t>FY 2007</t>
  </si>
  <si>
    <t>Extended Elementary Education</t>
  </si>
  <si>
    <t>Budget 2009-2010</t>
  </si>
  <si>
    <t>Budget 2010-2011</t>
  </si>
  <si>
    <t>Budget 2008-2009</t>
  </si>
  <si>
    <t>FY 2006</t>
  </si>
  <si>
    <t>Enrollment (FY_2011.pdf)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</si>
</sst>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0" fillId="0" borderId="0" xfId="0" applyAlignment="1">
      <alignment horizontal="right"/>
    </xf>
    <xf numFmtId="164" fontId="0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/>
    <xf numFmtId="0" fontId="0" fillId="0" borderId="0" xfId="0" applyAlignment="1">
      <alignment horizontal="left" indent="4"/>
    </xf>
    <xf numFmtId="0" fontId="0" fillId="0" borderId="0" xfId="0" applyFont="1" applyAlignment="1">
      <alignment horizontal="left" indent="2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indent="4"/>
    </xf>
    <xf numFmtId="164" fontId="2" fillId="0" borderId="0" xfId="1" applyNumberFormat="1" applyFont="1"/>
    <xf numFmtId="164" fontId="3" fillId="0" borderId="0" xfId="1" applyNumberFormat="1" applyFont="1" applyAlignment="1">
      <alignment horizontal="left" indent="2"/>
    </xf>
    <xf numFmtId="164" fontId="4" fillId="0" borderId="0" xfId="1" applyNumberFormat="1" applyFont="1" applyAlignment="1">
      <alignment horizontal="left" indent="2"/>
    </xf>
    <xf numFmtId="164" fontId="4" fillId="0" borderId="0" xfId="1" applyNumberFormat="1" applyFont="1" applyAlignment="1">
      <alignment horizontal="left" indent="4"/>
    </xf>
    <xf numFmtId="164" fontId="5" fillId="0" borderId="0" xfId="1" applyNumberFormat="1" applyFont="1" applyAlignment="1">
      <alignment horizontal="left" indent="2"/>
    </xf>
    <xf numFmtId="0" fontId="0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91" zoomScale="86" zoomScaleNormal="86" workbookViewId="0">
      <selection activeCell="A121" sqref="A121"/>
    </sheetView>
  </sheetViews>
  <sheetFormatPr defaultRowHeight="15" x14ac:dyDescent="0.25"/>
  <cols>
    <col min="1" max="1" width="38" customWidth="1"/>
    <col min="2" max="2" width="21.7109375" bestFit="1" customWidth="1"/>
    <col min="3" max="3" width="21" customWidth="1"/>
    <col min="4" max="5" width="17.42578125" bestFit="1" customWidth="1"/>
    <col min="6" max="6" width="17.7109375" customWidth="1"/>
    <col min="7" max="7" width="18.28515625" customWidth="1"/>
  </cols>
  <sheetData>
    <row r="1" spans="1:12" hidden="1" x14ac:dyDescent="0.25">
      <c r="A1" t="s">
        <v>0</v>
      </c>
      <c r="B1" t="s">
        <v>1</v>
      </c>
      <c r="C1" t="s">
        <v>2</v>
      </c>
    </row>
    <row r="2" spans="1:12" hidden="1" x14ac:dyDescent="0.25">
      <c r="A2" t="s">
        <v>3</v>
      </c>
      <c r="B2" t="s">
        <v>4</v>
      </c>
      <c r="C2" t="s">
        <v>5</v>
      </c>
      <c r="D2" s="1">
        <v>209957843</v>
      </c>
      <c r="E2" t="s">
        <v>5</v>
      </c>
      <c r="F2" s="1">
        <v>221638376</v>
      </c>
      <c r="G2" t="s">
        <v>5</v>
      </c>
      <c r="H2" s="1">
        <v>220008177</v>
      </c>
      <c r="I2" t="s">
        <v>5</v>
      </c>
      <c r="J2" s="1">
        <v>219866059</v>
      </c>
    </row>
    <row r="3" spans="1:12" hidden="1" x14ac:dyDescent="0.25">
      <c r="A3" t="s">
        <v>6</v>
      </c>
      <c r="B3" t="s">
        <v>7</v>
      </c>
      <c r="C3" t="s">
        <v>8</v>
      </c>
      <c r="D3" s="1">
        <v>6089982</v>
      </c>
      <c r="E3" s="1">
        <v>7159200</v>
      </c>
      <c r="F3">
        <v>0</v>
      </c>
      <c r="G3">
        <v>0</v>
      </c>
    </row>
    <row r="4" spans="1:12" hidden="1" x14ac:dyDescent="0.25">
      <c r="A4" t="s">
        <v>9</v>
      </c>
      <c r="B4" t="s">
        <v>4</v>
      </c>
      <c r="C4" s="1">
        <v>11529397</v>
      </c>
      <c r="D4" s="1">
        <v>8653233</v>
      </c>
      <c r="E4" s="1">
        <v>8934221</v>
      </c>
      <c r="F4" s="1">
        <v>8959779</v>
      </c>
    </row>
    <row r="5" spans="1:12" hidden="1" x14ac:dyDescent="0.25">
      <c r="A5" t="s">
        <v>10</v>
      </c>
      <c r="B5" t="s">
        <v>11</v>
      </c>
      <c r="C5" t="s">
        <v>4</v>
      </c>
      <c r="D5" s="1">
        <v>37139427</v>
      </c>
      <c r="E5" s="1">
        <v>57657468</v>
      </c>
      <c r="F5" s="1">
        <v>20507788</v>
      </c>
      <c r="G5" s="1">
        <v>-8218000</v>
      </c>
    </row>
    <row r="6" spans="1:12" hidden="1" x14ac:dyDescent="0.25">
      <c r="A6" t="s">
        <v>12</v>
      </c>
      <c r="B6" t="s">
        <v>13</v>
      </c>
      <c r="C6" s="1">
        <v>23772135</v>
      </c>
      <c r="D6" s="1">
        <v>25391940</v>
      </c>
      <c r="E6" s="1">
        <v>25141428</v>
      </c>
      <c r="F6" s="1">
        <v>29280336</v>
      </c>
    </row>
    <row r="7" spans="1:12" hidden="1" x14ac:dyDescent="0.25">
      <c r="A7" t="s">
        <v>14</v>
      </c>
      <c r="B7" t="s">
        <v>0</v>
      </c>
      <c r="C7" t="s">
        <v>1</v>
      </c>
      <c r="D7" t="s">
        <v>2</v>
      </c>
      <c r="E7" t="s">
        <v>5</v>
      </c>
      <c r="F7" s="1">
        <v>288488784</v>
      </c>
      <c r="G7" t="s">
        <v>5</v>
      </c>
      <c r="H7" s="1">
        <v>320500217</v>
      </c>
      <c r="I7" t="s">
        <v>5</v>
      </c>
      <c r="J7" s="1">
        <v>274591614</v>
      </c>
      <c r="K7" t="s">
        <v>5</v>
      </c>
      <c r="L7" s="1">
        <v>249888174</v>
      </c>
    </row>
    <row r="8" spans="1:12" hidden="1" x14ac:dyDescent="0.25">
      <c r="A8" t="s">
        <v>15</v>
      </c>
      <c r="B8" t="s">
        <v>16</v>
      </c>
      <c r="C8" t="s">
        <v>17</v>
      </c>
    </row>
    <row r="9" spans="1:12" hidden="1" x14ac:dyDescent="0.25">
      <c r="A9" t="s">
        <v>3</v>
      </c>
      <c r="B9" t="s">
        <v>4</v>
      </c>
    </row>
    <row r="10" spans="1:12" hidden="1" x14ac:dyDescent="0.25">
      <c r="A10" t="s">
        <v>18</v>
      </c>
      <c r="B10" t="s">
        <v>19</v>
      </c>
      <c r="C10" t="s">
        <v>5</v>
      </c>
      <c r="D10" s="1">
        <v>167093412</v>
      </c>
      <c r="E10" t="s">
        <v>5</v>
      </c>
      <c r="F10" s="1">
        <v>170845801</v>
      </c>
      <c r="G10" t="s">
        <v>5</v>
      </c>
      <c r="H10" s="1">
        <v>166384186</v>
      </c>
      <c r="I10" t="s">
        <v>5</v>
      </c>
      <c r="J10" s="1">
        <v>170855244</v>
      </c>
    </row>
    <row r="11" spans="1:12" hidden="1" x14ac:dyDescent="0.25">
      <c r="A11" t="s">
        <v>20</v>
      </c>
      <c r="B11" t="s">
        <v>21</v>
      </c>
      <c r="C11" t="s">
        <v>16</v>
      </c>
      <c r="D11" t="s">
        <v>22</v>
      </c>
      <c r="E11" t="s">
        <v>23</v>
      </c>
      <c r="F11">
        <v>0</v>
      </c>
      <c r="G11" s="1">
        <v>3797281</v>
      </c>
      <c r="H11" s="1">
        <v>6279882</v>
      </c>
      <c r="I11" s="1">
        <v>6275826</v>
      </c>
    </row>
    <row r="12" spans="1:12" hidden="1" x14ac:dyDescent="0.25">
      <c r="A12" t="s">
        <v>24</v>
      </c>
      <c r="B12" s="1">
        <v>9365062</v>
      </c>
      <c r="C12" s="1">
        <v>9659111</v>
      </c>
      <c r="D12" s="1">
        <v>10431840</v>
      </c>
      <c r="E12" s="1">
        <v>10536158</v>
      </c>
    </row>
    <row r="13" spans="1:12" hidden="1" x14ac:dyDescent="0.25">
      <c r="A13" t="s">
        <v>24</v>
      </c>
      <c r="B13" t="s">
        <v>25</v>
      </c>
      <c r="C13" t="s">
        <v>26</v>
      </c>
      <c r="D13" t="s">
        <v>22</v>
      </c>
      <c r="E13" s="1">
        <v>864000</v>
      </c>
      <c r="F13" s="1">
        <v>923000</v>
      </c>
      <c r="G13" s="1">
        <v>884000</v>
      </c>
      <c r="H13" s="1">
        <v>872000</v>
      </c>
    </row>
    <row r="14" spans="1:12" hidden="1" x14ac:dyDescent="0.25">
      <c r="A14" t="s">
        <v>27</v>
      </c>
      <c r="B14" t="s">
        <v>28</v>
      </c>
      <c r="C14" s="1">
        <v>11923421</v>
      </c>
      <c r="D14" s="1">
        <v>11987225</v>
      </c>
      <c r="E14" s="1">
        <v>11426447</v>
      </c>
      <c r="F14" s="1">
        <v>11390508</v>
      </c>
    </row>
    <row r="15" spans="1:12" hidden="1" x14ac:dyDescent="0.25">
      <c r="A15" t="s">
        <v>29</v>
      </c>
      <c r="B15" t="s">
        <v>30</v>
      </c>
      <c r="C15" s="1">
        <v>2195367</v>
      </c>
      <c r="D15" s="1">
        <v>2574114</v>
      </c>
      <c r="E15" s="1">
        <v>2300000</v>
      </c>
      <c r="F15" s="1">
        <v>2300000</v>
      </c>
    </row>
    <row r="16" spans="1:12" hidden="1" x14ac:dyDescent="0.25">
      <c r="A16" t="s">
        <v>31</v>
      </c>
      <c r="B16" t="s">
        <v>32</v>
      </c>
      <c r="C16" t="s">
        <v>33</v>
      </c>
      <c r="D16" s="1">
        <v>4288469</v>
      </c>
      <c r="E16" s="1">
        <v>4657841</v>
      </c>
      <c r="F16" s="1">
        <v>5180523</v>
      </c>
      <c r="G16" s="1">
        <v>5019597</v>
      </c>
    </row>
    <row r="17" spans="1:12" hidden="1" x14ac:dyDescent="0.25">
      <c r="A17" t="s">
        <v>34</v>
      </c>
      <c r="B17" t="s">
        <v>35</v>
      </c>
      <c r="C17" t="s">
        <v>36</v>
      </c>
      <c r="D17" t="s">
        <v>37</v>
      </c>
      <c r="E17">
        <v>0</v>
      </c>
      <c r="F17">
        <v>0</v>
      </c>
      <c r="G17" s="1">
        <v>-5902529</v>
      </c>
      <c r="H17" s="1">
        <v>-6829373</v>
      </c>
    </row>
    <row r="18" spans="1:12" hidden="1" x14ac:dyDescent="0.25">
      <c r="A18" t="s">
        <v>38</v>
      </c>
      <c r="B18" t="s">
        <v>39</v>
      </c>
      <c r="C18" s="1">
        <v>16861</v>
      </c>
      <c r="D18" s="1">
        <v>11820</v>
      </c>
      <c r="E18">
        <v>0</v>
      </c>
      <c r="F18">
        <v>0</v>
      </c>
    </row>
    <row r="19" spans="1:12" hidden="1" x14ac:dyDescent="0.25">
      <c r="A19" t="s">
        <v>9</v>
      </c>
      <c r="B19" t="s">
        <v>4</v>
      </c>
    </row>
    <row r="20" spans="1:12" hidden="1" x14ac:dyDescent="0.25">
      <c r="A20" t="s">
        <v>15</v>
      </c>
      <c r="B20" t="s">
        <v>40</v>
      </c>
      <c r="C20" s="1">
        <v>23938377</v>
      </c>
      <c r="D20" s="1">
        <v>26319580</v>
      </c>
      <c r="E20" s="1">
        <v>33017196</v>
      </c>
      <c r="F20" s="1">
        <v>37200196</v>
      </c>
    </row>
    <row r="21" spans="1:12" hidden="1" x14ac:dyDescent="0.25">
      <c r="A21" t="s">
        <v>9</v>
      </c>
      <c r="B21" t="s">
        <v>41</v>
      </c>
      <c r="C21" s="1">
        <v>1829642</v>
      </c>
      <c r="D21" s="1">
        <v>1791871</v>
      </c>
      <c r="E21" s="1">
        <v>1804790</v>
      </c>
      <c r="F21" s="1">
        <v>1441108</v>
      </c>
    </row>
    <row r="22" spans="1:12" hidden="1" x14ac:dyDescent="0.25">
      <c r="A22" t="s">
        <v>10</v>
      </c>
      <c r="B22" t="s">
        <v>11</v>
      </c>
      <c r="C22" t="s">
        <v>4</v>
      </c>
      <c r="D22" s="1">
        <v>17890724</v>
      </c>
      <c r="E22" s="1">
        <v>15859481</v>
      </c>
      <c r="F22" s="1">
        <v>15814834</v>
      </c>
      <c r="G22" s="1">
        <v>14308437</v>
      </c>
    </row>
    <row r="23" spans="1:12" hidden="1" x14ac:dyDescent="0.25">
      <c r="A23" t="s">
        <v>42</v>
      </c>
      <c r="B23" t="s">
        <v>13</v>
      </c>
      <c r="C23" s="1">
        <v>155791</v>
      </c>
      <c r="D23" s="1">
        <v>198833</v>
      </c>
      <c r="E23" s="1">
        <v>171687</v>
      </c>
      <c r="F23" s="1">
        <v>237543</v>
      </c>
    </row>
    <row r="24" spans="1:12" hidden="1" x14ac:dyDescent="0.25">
      <c r="A24" t="s">
        <v>14</v>
      </c>
      <c r="B24" t="s">
        <v>15</v>
      </c>
      <c r="C24" t="s">
        <v>16</v>
      </c>
      <c r="D24" t="s">
        <v>17</v>
      </c>
      <c r="E24" t="s">
        <v>5</v>
      </c>
      <c r="F24" s="1">
        <v>239561126</v>
      </c>
      <c r="G24" t="s">
        <v>5</v>
      </c>
      <c r="H24" s="1">
        <v>248625958</v>
      </c>
      <c r="I24" t="s">
        <v>5</v>
      </c>
      <c r="J24" s="1">
        <v>247792856</v>
      </c>
      <c r="K24" t="s">
        <v>5</v>
      </c>
      <c r="L24" s="1">
        <v>253607244</v>
      </c>
    </row>
    <row r="25" spans="1:12" hidden="1" x14ac:dyDescent="0.25">
      <c r="A25" t="s">
        <v>34</v>
      </c>
      <c r="B25" t="s">
        <v>2</v>
      </c>
    </row>
    <row r="26" spans="1:12" hidden="1" x14ac:dyDescent="0.25">
      <c r="A26" t="s">
        <v>3</v>
      </c>
      <c r="B26" t="s">
        <v>43</v>
      </c>
      <c r="C26" t="s">
        <v>44</v>
      </c>
      <c r="D26" t="s">
        <v>5</v>
      </c>
      <c r="E26" s="1">
        <v>133318</v>
      </c>
      <c r="F26" t="s">
        <v>5</v>
      </c>
      <c r="G26" s="1">
        <v>176280</v>
      </c>
      <c r="H26" t="s">
        <v>5</v>
      </c>
      <c r="I26" s="1">
        <v>150000</v>
      </c>
      <c r="J26" t="s">
        <v>5</v>
      </c>
      <c r="K26" s="1">
        <v>150000</v>
      </c>
    </row>
    <row r="27" spans="1:12" hidden="1" x14ac:dyDescent="0.25">
      <c r="A27" t="s">
        <v>9</v>
      </c>
      <c r="B27" t="s">
        <v>41</v>
      </c>
      <c r="C27" s="1">
        <v>14182034</v>
      </c>
      <c r="D27" s="1">
        <v>14743743</v>
      </c>
      <c r="E27" s="1">
        <v>29713894</v>
      </c>
      <c r="F27" s="1">
        <v>30919018</v>
      </c>
    </row>
    <row r="28" spans="1:12" hidden="1" x14ac:dyDescent="0.25">
      <c r="A28" t="s">
        <v>42</v>
      </c>
      <c r="B28" t="s">
        <v>13</v>
      </c>
      <c r="C28" t="s">
        <v>4</v>
      </c>
      <c r="D28" s="1">
        <v>3826935</v>
      </c>
      <c r="E28" s="1">
        <v>4230460</v>
      </c>
      <c r="F28" s="1">
        <v>4255143</v>
      </c>
      <c r="G28" s="1">
        <v>4640087</v>
      </c>
    </row>
    <row r="29" spans="1:12" hidden="1" x14ac:dyDescent="0.25">
      <c r="A29" t="s">
        <v>14</v>
      </c>
      <c r="B29" t="s">
        <v>34</v>
      </c>
      <c r="C29" t="s">
        <v>2</v>
      </c>
      <c r="D29" t="s">
        <v>5</v>
      </c>
      <c r="E29" s="1">
        <v>18142287</v>
      </c>
      <c r="F29" t="s">
        <v>5</v>
      </c>
      <c r="G29" s="1">
        <v>19150483</v>
      </c>
      <c r="H29" t="s">
        <v>5</v>
      </c>
      <c r="I29" s="1">
        <v>34119037</v>
      </c>
      <c r="J29" t="s">
        <v>5</v>
      </c>
      <c r="K29" s="1">
        <v>35709105</v>
      </c>
    </row>
    <row r="30" spans="1:12" hidden="1" x14ac:dyDescent="0.25">
      <c r="A30" t="s">
        <v>45</v>
      </c>
      <c r="B30" t="s">
        <v>46</v>
      </c>
    </row>
    <row r="31" spans="1:12" hidden="1" x14ac:dyDescent="0.25">
      <c r="A31" t="s">
        <v>3</v>
      </c>
      <c r="B31" t="s">
        <v>4</v>
      </c>
    </row>
    <row r="32" spans="1:12" hidden="1" x14ac:dyDescent="0.25">
      <c r="A32" t="s">
        <v>47</v>
      </c>
      <c r="B32" t="s">
        <v>5</v>
      </c>
      <c r="C32" s="1">
        <v>180483</v>
      </c>
      <c r="D32" t="s">
        <v>5</v>
      </c>
      <c r="E32" s="1">
        <v>162657</v>
      </c>
      <c r="F32" t="s">
        <v>5</v>
      </c>
      <c r="G32" s="1">
        <v>186000</v>
      </c>
      <c r="H32" t="s">
        <v>5</v>
      </c>
      <c r="I32" s="1">
        <v>186000</v>
      </c>
    </row>
    <row r="33" spans="1:10" hidden="1" x14ac:dyDescent="0.25">
      <c r="A33" t="s">
        <v>48</v>
      </c>
      <c r="B33" t="s">
        <v>49</v>
      </c>
      <c r="C33" s="1">
        <v>404415</v>
      </c>
      <c r="D33" s="1">
        <v>445620</v>
      </c>
      <c r="E33" s="1">
        <v>605850</v>
      </c>
      <c r="F33" s="1">
        <v>605850</v>
      </c>
    </row>
    <row r="34" spans="1:10" hidden="1" x14ac:dyDescent="0.25">
      <c r="A34" t="s">
        <v>50</v>
      </c>
      <c r="B34" t="s">
        <v>51</v>
      </c>
      <c r="C34" s="1">
        <v>826045</v>
      </c>
      <c r="D34" s="1">
        <v>313130</v>
      </c>
      <c r="E34" s="1">
        <v>440000</v>
      </c>
      <c r="F34" s="1">
        <v>220000</v>
      </c>
    </row>
    <row r="35" spans="1:10" hidden="1" x14ac:dyDescent="0.25">
      <c r="A35" t="s">
        <v>45</v>
      </c>
      <c r="B35" t="s">
        <v>39</v>
      </c>
      <c r="C35" s="1">
        <v>1669697</v>
      </c>
      <c r="D35" s="1">
        <v>1764812</v>
      </c>
      <c r="E35" s="1">
        <v>1960000</v>
      </c>
      <c r="F35" s="1">
        <v>2007000</v>
      </c>
    </row>
    <row r="36" spans="1:10" hidden="1" x14ac:dyDescent="0.25">
      <c r="A36" t="s">
        <v>52</v>
      </c>
      <c r="B36" t="s">
        <v>53</v>
      </c>
      <c r="C36" t="s">
        <v>54</v>
      </c>
      <c r="D36" t="s">
        <v>4</v>
      </c>
      <c r="E36" t="s">
        <v>55</v>
      </c>
      <c r="F36" s="1">
        <v>810785</v>
      </c>
      <c r="G36" s="1">
        <v>829088</v>
      </c>
      <c r="H36" s="1">
        <v>1949088</v>
      </c>
      <c r="I36" s="1">
        <v>3635932</v>
      </c>
    </row>
    <row r="37" spans="1:10" hidden="1" x14ac:dyDescent="0.25">
      <c r="A37" t="s">
        <v>9</v>
      </c>
      <c r="B37" t="s">
        <v>4</v>
      </c>
      <c r="C37" s="1">
        <v>1276723</v>
      </c>
      <c r="D37" s="1">
        <v>1066316</v>
      </c>
      <c r="E37" s="1">
        <v>1425152</v>
      </c>
      <c r="F37" s="1">
        <v>1273265</v>
      </c>
    </row>
    <row r="38" spans="1:10" hidden="1" x14ac:dyDescent="0.25">
      <c r="A38" t="s">
        <v>10</v>
      </c>
      <c r="B38" t="s">
        <v>11</v>
      </c>
      <c r="C38" t="s">
        <v>4</v>
      </c>
      <c r="D38" s="1">
        <v>4337814</v>
      </c>
      <c r="E38" s="1">
        <v>1296842</v>
      </c>
      <c r="F38">
        <v>0</v>
      </c>
      <c r="G38">
        <v>0</v>
      </c>
    </row>
    <row r="39" spans="1:10" hidden="1" x14ac:dyDescent="0.25">
      <c r="A39" t="s">
        <v>42</v>
      </c>
      <c r="B39" t="s">
        <v>13</v>
      </c>
      <c r="C39" t="s">
        <v>4</v>
      </c>
    </row>
    <row r="40" spans="1:10" hidden="1" x14ac:dyDescent="0.25">
      <c r="A40" t="s">
        <v>56</v>
      </c>
      <c r="B40" t="s">
        <v>57</v>
      </c>
      <c r="C40" t="s">
        <v>13</v>
      </c>
      <c r="D40" s="1">
        <v>6968193</v>
      </c>
      <c r="E40" s="1">
        <v>6973100</v>
      </c>
      <c r="F40" s="1">
        <v>7305401</v>
      </c>
      <c r="G40" s="1">
        <v>6473977</v>
      </c>
    </row>
    <row r="41" spans="1:10" hidden="1" x14ac:dyDescent="0.25">
      <c r="A41" t="s">
        <v>38</v>
      </c>
      <c r="B41" s="1">
        <v>179106</v>
      </c>
      <c r="C41" s="1">
        <v>155271</v>
      </c>
      <c r="D41" s="1">
        <v>141287</v>
      </c>
      <c r="E41" s="1">
        <v>135623</v>
      </c>
    </row>
    <row r="42" spans="1:10" hidden="1" x14ac:dyDescent="0.25">
      <c r="A42" t="s">
        <v>58</v>
      </c>
      <c r="B42" t="s">
        <v>4</v>
      </c>
    </row>
    <row r="43" spans="1:10" hidden="1" x14ac:dyDescent="0.25">
      <c r="A43" t="s">
        <v>56</v>
      </c>
      <c r="B43" t="s">
        <v>57</v>
      </c>
      <c r="C43" t="s">
        <v>13</v>
      </c>
      <c r="D43" s="1">
        <v>169509</v>
      </c>
      <c r="E43" s="1">
        <v>134166</v>
      </c>
      <c r="F43" s="1">
        <v>155200</v>
      </c>
      <c r="G43" s="1">
        <v>124630</v>
      </c>
    </row>
    <row r="44" spans="1:10" hidden="1" x14ac:dyDescent="0.25">
      <c r="A44" t="s">
        <v>59</v>
      </c>
      <c r="B44" t="s">
        <v>60</v>
      </c>
      <c r="C44" t="s">
        <v>61</v>
      </c>
      <c r="D44">
        <v>155</v>
      </c>
      <c r="E44" s="1">
        <v>1000</v>
      </c>
      <c r="F44">
        <v>0</v>
      </c>
      <c r="G44">
        <v>0</v>
      </c>
    </row>
    <row r="45" spans="1:10" hidden="1" x14ac:dyDescent="0.25">
      <c r="A45" t="s">
        <v>62</v>
      </c>
      <c r="B45" t="s">
        <v>63</v>
      </c>
      <c r="C45" t="s">
        <v>4</v>
      </c>
    </row>
    <row r="46" spans="1:10" hidden="1" x14ac:dyDescent="0.25">
      <c r="A46" t="s">
        <v>59</v>
      </c>
      <c r="B46" t="s">
        <v>61</v>
      </c>
      <c r="C46" s="1">
        <v>132733</v>
      </c>
      <c r="D46" s="1">
        <v>142445</v>
      </c>
      <c r="E46" s="1">
        <v>75000</v>
      </c>
      <c r="F46" s="1">
        <v>43000</v>
      </c>
    </row>
    <row r="47" spans="1:10" hidden="1" x14ac:dyDescent="0.25">
      <c r="A47" t="s">
        <v>64</v>
      </c>
      <c r="B47" t="s">
        <v>65</v>
      </c>
      <c r="C47" t="s">
        <v>66</v>
      </c>
      <c r="D47" t="s">
        <v>67</v>
      </c>
      <c r="E47" s="1">
        <v>584336</v>
      </c>
      <c r="F47" s="1">
        <v>526688</v>
      </c>
      <c r="G47" s="1">
        <v>475000</v>
      </c>
      <c r="H47" s="1">
        <v>601000</v>
      </c>
    </row>
    <row r="48" spans="1:10" hidden="1" x14ac:dyDescent="0.25">
      <c r="A48" t="s">
        <v>52</v>
      </c>
      <c r="B48" t="s">
        <v>16</v>
      </c>
      <c r="C48" t="s">
        <v>53</v>
      </c>
      <c r="D48" t="s">
        <v>54</v>
      </c>
      <c r="E48" t="s">
        <v>4</v>
      </c>
      <c r="F48" t="s">
        <v>55</v>
      </c>
      <c r="G48">
        <v>0</v>
      </c>
      <c r="H48" s="1">
        <v>-1000000</v>
      </c>
      <c r="I48" s="1">
        <v>1350800</v>
      </c>
      <c r="J48" s="1">
        <v>1647126</v>
      </c>
    </row>
    <row r="49" spans="1:11" hidden="1" x14ac:dyDescent="0.25">
      <c r="A49" t="s">
        <v>68</v>
      </c>
      <c r="B49" s="1">
        <v>12204976</v>
      </c>
      <c r="C49" s="1">
        <v>12798802</v>
      </c>
      <c r="D49" s="1">
        <v>12023100</v>
      </c>
      <c r="E49" s="1">
        <v>12631746</v>
      </c>
    </row>
    <row r="50" spans="1:11" hidden="1" x14ac:dyDescent="0.25">
      <c r="A50" t="s">
        <v>14</v>
      </c>
      <c r="B50" t="s">
        <v>45</v>
      </c>
      <c r="C50" t="s">
        <v>46</v>
      </c>
      <c r="D50" t="s">
        <v>5</v>
      </c>
      <c r="E50" s="1">
        <v>29744970</v>
      </c>
      <c r="F50" t="s">
        <v>5</v>
      </c>
      <c r="G50" s="1">
        <v>25609937</v>
      </c>
      <c r="H50" t="s">
        <v>5</v>
      </c>
      <c r="I50" s="1">
        <v>28091878</v>
      </c>
      <c r="J50" t="s">
        <v>5</v>
      </c>
      <c r="K50" s="1">
        <v>29585149</v>
      </c>
    </row>
    <row r="51" spans="1:11" hidden="1" x14ac:dyDescent="0.25">
      <c r="A51" t="s">
        <v>69</v>
      </c>
      <c r="B51" t="s">
        <v>70</v>
      </c>
    </row>
    <row r="52" spans="1:11" hidden="1" x14ac:dyDescent="0.25">
      <c r="A52" t="s">
        <v>42</v>
      </c>
      <c r="B52" t="s">
        <v>13</v>
      </c>
      <c r="C52" t="s">
        <v>4</v>
      </c>
      <c r="D52" t="s">
        <v>5</v>
      </c>
      <c r="E52" s="1">
        <v>626905</v>
      </c>
      <c r="F52" t="s">
        <v>5</v>
      </c>
      <c r="G52" s="1">
        <v>799801</v>
      </c>
      <c r="H52" t="s">
        <v>5</v>
      </c>
      <c r="I52">
        <v>0</v>
      </c>
      <c r="J52" t="s">
        <v>5</v>
      </c>
      <c r="K52">
        <v>0</v>
      </c>
    </row>
    <row r="53" spans="1:11" hidden="1" x14ac:dyDescent="0.25">
      <c r="A53" t="s">
        <v>58</v>
      </c>
      <c r="B53" t="s">
        <v>4</v>
      </c>
      <c r="C53" s="1">
        <v>973457</v>
      </c>
      <c r="D53" s="1">
        <v>722089</v>
      </c>
      <c r="E53" s="1">
        <v>665000</v>
      </c>
      <c r="F53" s="1">
        <v>623880</v>
      </c>
    </row>
    <row r="54" spans="1:11" hidden="1" x14ac:dyDescent="0.25">
      <c r="A54" t="s">
        <v>62</v>
      </c>
      <c r="B54" t="s">
        <v>63</v>
      </c>
      <c r="C54" t="s">
        <v>4</v>
      </c>
      <c r="D54" s="1">
        <v>47414172</v>
      </c>
      <c r="E54" s="1">
        <v>49285978</v>
      </c>
      <c r="F54" s="1">
        <v>50581100</v>
      </c>
      <c r="G54" s="1">
        <v>52792307</v>
      </c>
    </row>
    <row r="55" spans="1:11" hidden="1" x14ac:dyDescent="0.25">
      <c r="A55" t="s">
        <v>14</v>
      </c>
      <c r="B55" t="s">
        <v>69</v>
      </c>
      <c r="C55" t="s">
        <v>70</v>
      </c>
      <c r="D55" t="s">
        <v>5</v>
      </c>
      <c r="E55" s="1">
        <v>49014534</v>
      </c>
      <c r="F55" t="s">
        <v>5</v>
      </c>
      <c r="G55" s="1">
        <v>50807868</v>
      </c>
      <c r="H55" t="s">
        <v>5</v>
      </c>
      <c r="I55" s="1">
        <v>51246100</v>
      </c>
      <c r="J55" t="s">
        <v>5</v>
      </c>
      <c r="K55" s="1">
        <v>53416187</v>
      </c>
    </row>
    <row r="56" spans="1:11" hidden="1" x14ac:dyDescent="0.25">
      <c r="A56" t="s">
        <v>71</v>
      </c>
      <c r="B56" t="s">
        <v>72</v>
      </c>
      <c r="C56" t="s">
        <v>73</v>
      </c>
      <c r="D56" t="s">
        <v>5</v>
      </c>
      <c r="E56" s="1">
        <v>624951701</v>
      </c>
      <c r="F56" t="s">
        <v>5</v>
      </c>
      <c r="G56" s="1">
        <v>664694463</v>
      </c>
      <c r="H56" t="s">
        <v>5</v>
      </c>
      <c r="I56" s="1">
        <v>635841485</v>
      </c>
      <c r="J56" t="s">
        <v>5</v>
      </c>
      <c r="K56" s="1">
        <v>622205859</v>
      </c>
    </row>
    <row r="57" spans="1:11" hidden="1" x14ac:dyDescent="0.25"/>
    <row r="58" spans="1:11" x14ac:dyDescent="0.25">
      <c r="B58" s="5" t="s">
        <v>84</v>
      </c>
      <c r="C58" s="5" t="s">
        <v>82</v>
      </c>
      <c r="D58" s="5" t="s">
        <v>83</v>
      </c>
      <c r="E58" s="5" t="s">
        <v>83</v>
      </c>
      <c r="F58" s="5" t="s">
        <v>83</v>
      </c>
      <c r="G58" s="5" t="s">
        <v>83</v>
      </c>
    </row>
    <row r="59" spans="1:11" x14ac:dyDescent="0.25">
      <c r="B59" s="5" t="s">
        <v>78</v>
      </c>
      <c r="C59" s="5" t="s">
        <v>78</v>
      </c>
      <c r="D59" s="5" t="s">
        <v>78</v>
      </c>
      <c r="E59" s="5" t="s">
        <v>78</v>
      </c>
      <c r="F59" s="5" t="s">
        <v>79</v>
      </c>
      <c r="G59" s="5" t="s">
        <v>79</v>
      </c>
    </row>
    <row r="60" spans="1:11" x14ac:dyDescent="0.25">
      <c r="B60" s="18" t="s">
        <v>85</v>
      </c>
      <c r="C60" s="18" t="s">
        <v>80</v>
      </c>
      <c r="D60" s="5" t="s">
        <v>74</v>
      </c>
      <c r="E60" s="5" t="s">
        <v>75</v>
      </c>
      <c r="F60" s="5" t="s">
        <v>76</v>
      </c>
      <c r="G60" s="5" t="s">
        <v>77</v>
      </c>
    </row>
    <row r="61" spans="1:11" x14ac:dyDescent="0.25">
      <c r="A61" s="2" t="str">
        <f>CONCATENATE(A1, " ", B1, " ", C1)</f>
        <v>Frederick County Government</v>
      </c>
    </row>
    <row r="62" spans="1:11" x14ac:dyDescent="0.25">
      <c r="A62" s="4" t="str">
        <f>CONCATENATE(A2, " ", B2)</f>
        <v>Unrestricted Fund</v>
      </c>
      <c r="B62" s="14">
        <v>179303633</v>
      </c>
      <c r="C62" s="11">
        <v>193769754</v>
      </c>
      <c r="D62" s="6">
        <f>D2</f>
        <v>209957843</v>
      </c>
      <c r="E62" s="6">
        <f>F2</f>
        <v>221638376</v>
      </c>
      <c r="F62" s="6">
        <f>H2</f>
        <v>220008177</v>
      </c>
      <c r="G62" s="6">
        <f>J2</f>
        <v>219866059</v>
      </c>
    </row>
    <row r="63" spans="1:11" x14ac:dyDescent="0.25">
      <c r="A63" s="3" t="str">
        <f>CONCATENATE(A3, " ", B3, " ", C3)</f>
        <v>OPEB Trust Contribution</v>
      </c>
      <c r="B63" s="11">
        <v>0</v>
      </c>
      <c r="C63" s="11">
        <v>0</v>
      </c>
      <c r="D63" s="6">
        <f t="shared" ref="D63:G63" si="0">D3</f>
        <v>6089982</v>
      </c>
      <c r="E63" s="6">
        <f t="shared" si="0"/>
        <v>7159200</v>
      </c>
      <c r="F63" s="6">
        <f t="shared" si="0"/>
        <v>0</v>
      </c>
      <c r="G63" s="6">
        <f t="shared" si="0"/>
        <v>0</v>
      </c>
    </row>
    <row r="64" spans="1:11" x14ac:dyDescent="0.25">
      <c r="A64" s="3" t="str">
        <f>CONCATENATE(A4, " ", B4)</f>
        <v>Restricted Fund</v>
      </c>
      <c r="B64" s="11">
        <v>9391275</v>
      </c>
      <c r="C64" s="11">
        <v>11183591</v>
      </c>
      <c r="D64" s="6">
        <f t="shared" ref="D64:G64" si="1">C4</f>
        <v>11529397</v>
      </c>
      <c r="E64" s="6">
        <f t="shared" si="1"/>
        <v>8653233</v>
      </c>
      <c r="F64" s="6">
        <f t="shared" si="1"/>
        <v>8934221</v>
      </c>
      <c r="G64" s="6">
        <f t="shared" si="1"/>
        <v>8959779</v>
      </c>
    </row>
    <row r="65" spans="1:7" x14ac:dyDescent="0.25">
      <c r="A65" s="3" t="str">
        <f>CONCATENATE(A5, " ", B5, " ", C5)</f>
        <v>School Construction Fund</v>
      </c>
      <c r="B65" s="11">
        <v>39665211</v>
      </c>
      <c r="C65" s="11">
        <v>19955167</v>
      </c>
      <c r="D65" s="6">
        <f t="shared" ref="D65:G65" si="2">D5</f>
        <v>37139427</v>
      </c>
      <c r="E65" s="6">
        <f t="shared" si="2"/>
        <v>57657468</v>
      </c>
      <c r="F65" s="6">
        <f t="shared" si="2"/>
        <v>20507788</v>
      </c>
      <c r="G65" s="6">
        <f t="shared" si="2"/>
        <v>-8218000</v>
      </c>
    </row>
    <row r="66" spans="1:7" x14ac:dyDescent="0.25">
      <c r="A66" s="3" t="str">
        <f>CONCATENATE(A6, " ", B6)</f>
        <v>Debt Services</v>
      </c>
      <c r="B66" s="11">
        <v>17683169</v>
      </c>
      <c r="C66" s="11">
        <v>16172506</v>
      </c>
      <c r="D66" s="6">
        <f t="shared" ref="D66:G66" si="3">C6</f>
        <v>23772135</v>
      </c>
      <c r="E66" s="6">
        <f t="shared" si="3"/>
        <v>25391940</v>
      </c>
      <c r="F66" s="6">
        <f t="shared" si="3"/>
        <v>25141428</v>
      </c>
      <c r="G66" s="6">
        <f t="shared" si="3"/>
        <v>29280336</v>
      </c>
    </row>
    <row r="67" spans="1:7" ht="17.25" x14ac:dyDescent="0.4">
      <c r="A67" t="str">
        <f>CONCATENATE(A7, " ", B7, " ", C7, " ", D7)</f>
        <v>Total Frederick County Government</v>
      </c>
      <c r="B67" s="15">
        <v>246043288</v>
      </c>
      <c r="C67" s="7">
        <v>241081018</v>
      </c>
      <c r="D67" s="7">
        <f>F7</f>
        <v>288488784</v>
      </c>
      <c r="E67" s="7">
        <f>H7</f>
        <v>320500217</v>
      </c>
      <c r="F67" s="7">
        <f>J7</f>
        <v>274591614</v>
      </c>
      <c r="G67" s="7">
        <f>L7</f>
        <v>249888174</v>
      </c>
    </row>
    <row r="68" spans="1:7" x14ac:dyDescent="0.25">
      <c r="A68" s="2" t="str">
        <f>CONCATENATE(A8, " ", B8, " ", C8)</f>
        <v>State of Maryland</v>
      </c>
      <c r="B68" s="13"/>
      <c r="C68" s="2"/>
      <c r="D68" s="6"/>
      <c r="E68" s="6"/>
      <c r="F68" s="6"/>
      <c r="G68" s="6"/>
    </row>
    <row r="69" spans="1:7" x14ac:dyDescent="0.25">
      <c r="A69" s="4" t="str">
        <f>CONCATENATE(A9, " ", B9)</f>
        <v>Unrestricted Fund</v>
      </c>
      <c r="B69" s="14"/>
      <c r="C69" s="10"/>
      <c r="D69" s="6"/>
      <c r="E69" s="6"/>
      <c r="F69" s="6"/>
      <c r="G69" s="6"/>
    </row>
    <row r="70" spans="1:7" x14ac:dyDescent="0.25">
      <c r="A70" s="9" t="str">
        <f>CONCATENATE(A10, " ", B10)</f>
        <v>Current Expenses</v>
      </c>
      <c r="B70" s="12">
        <v>130082234</v>
      </c>
      <c r="C70" s="12">
        <v>142297543</v>
      </c>
      <c r="D70" s="6">
        <f>D10</f>
        <v>167093412</v>
      </c>
      <c r="E70" s="6">
        <f>F10</f>
        <v>170845801</v>
      </c>
      <c r="F70" s="6">
        <f>H10</f>
        <v>166384186</v>
      </c>
      <c r="G70" s="6">
        <f>J10</f>
        <v>170855244</v>
      </c>
    </row>
    <row r="71" spans="1:7" x14ac:dyDescent="0.25">
      <c r="A71" s="9" t="str">
        <f>CONCATENATE(A11, " ", B11, " ", C11, " ", D11, " ", E11)</f>
        <v>Geographic Cost of Education Index</v>
      </c>
      <c r="B71" s="12"/>
      <c r="C71" s="6"/>
      <c r="D71" s="6">
        <f t="shared" ref="D71:G71" si="4">F11</f>
        <v>0</v>
      </c>
      <c r="E71" s="6">
        <f t="shared" si="4"/>
        <v>3797281</v>
      </c>
      <c r="F71" s="6">
        <f t="shared" si="4"/>
        <v>6279882</v>
      </c>
      <c r="G71" s="6">
        <f t="shared" si="4"/>
        <v>6275826</v>
      </c>
    </row>
    <row r="72" spans="1:7" x14ac:dyDescent="0.25">
      <c r="A72" s="9" t="str">
        <f>A12</f>
        <v>Transportation</v>
      </c>
      <c r="B72" s="12">
        <v>7648484</v>
      </c>
      <c r="C72" s="12">
        <v>8516404</v>
      </c>
      <c r="D72" s="6">
        <f t="shared" ref="D72:G72" si="5">B12</f>
        <v>9365062</v>
      </c>
      <c r="E72" s="6">
        <f t="shared" si="5"/>
        <v>9659111</v>
      </c>
      <c r="F72" s="6">
        <f t="shared" si="5"/>
        <v>10431840</v>
      </c>
      <c r="G72" s="6">
        <f t="shared" si="5"/>
        <v>10536158</v>
      </c>
    </row>
    <row r="73" spans="1:7" x14ac:dyDescent="0.25">
      <c r="A73" s="9" t="str">
        <f>CONCATENATE(A13, " ", B13, " ", C13, " ", D13)</f>
        <v>Transportation - Special Education</v>
      </c>
      <c r="B73" s="12">
        <v>752400</v>
      </c>
      <c r="C73" s="12">
        <v>752400</v>
      </c>
      <c r="D73" s="6">
        <f t="shared" ref="D73:G73" si="6">E13</f>
        <v>864000</v>
      </c>
      <c r="E73" s="6">
        <f t="shared" si="6"/>
        <v>923000</v>
      </c>
      <c r="F73" s="6">
        <f t="shared" si="6"/>
        <v>884000</v>
      </c>
      <c r="G73" s="6">
        <f t="shared" si="6"/>
        <v>872000</v>
      </c>
    </row>
    <row r="74" spans="1:7" x14ac:dyDescent="0.25">
      <c r="A74" s="9" t="str">
        <f>CONCATENATE(A14, " ", B14)</f>
        <v>Handicapped Children</v>
      </c>
      <c r="B74" s="12">
        <v>7575637</v>
      </c>
      <c r="C74" s="12">
        <v>9584041</v>
      </c>
      <c r="D74" s="6">
        <f t="shared" ref="D74:G74" si="7">C14</f>
        <v>11923421</v>
      </c>
      <c r="E74" s="6">
        <f t="shared" si="7"/>
        <v>11987225</v>
      </c>
      <c r="F74" s="6">
        <f t="shared" si="7"/>
        <v>11426447</v>
      </c>
      <c r="G74" s="6">
        <f t="shared" si="7"/>
        <v>11390508</v>
      </c>
    </row>
    <row r="75" spans="1:7" x14ac:dyDescent="0.25">
      <c r="A75" s="9" t="str">
        <f>CONCATENATE(A15, " ", B15)</f>
        <v>Non-Public Placement</v>
      </c>
      <c r="B75" s="12">
        <v>1635260</v>
      </c>
      <c r="C75" s="12">
        <v>1746779</v>
      </c>
      <c r="D75" s="6">
        <f t="shared" ref="D75:G75" si="8">C15</f>
        <v>2195367</v>
      </c>
      <c r="E75" s="6">
        <f t="shared" si="8"/>
        <v>2574114</v>
      </c>
      <c r="F75" s="6">
        <f t="shared" si="8"/>
        <v>2300000</v>
      </c>
      <c r="G75" s="6">
        <f t="shared" si="8"/>
        <v>2300000</v>
      </c>
    </row>
    <row r="76" spans="1:7" x14ac:dyDescent="0.25">
      <c r="A76" s="9" t="str">
        <f>CONCATENATE(A16, " ", B16, " ", C16)</f>
        <v>Limited English Proficiency</v>
      </c>
      <c r="B76" s="12">
        <v>1617583</v>
      </c>
      <c r="C76" s="12">
        <v>2772602</v>
      </c>
      <c r="D76" s="6">
        <f t="shared" ref="D76:G76" si="9">D16</f>
        <v>4288469</v>
      </c>
      <c r="E76" s="6">
        <f t="shared" si="9"/>
        <v>4657841</v>
      </c>
      <c r="F76" s="6">
        <f t="shared" si="9"/>
        <v>5180523</v>
      </c>
      <c r="G76" s="6">
        <f t="shared" si="9"/>
        <v>5019597</v>
      </c>
    </row>
    <row r="77" spans="1:7" x14ac:dyDescent="0.25">
      <c r="A77" s="9" t="s">
        <v>81</v>
      </c>
      <c r="B77" s="12">
        <v>710609</v>
      </c>
      <c r="C77" s="12">
        <v>812125</v>
      </c>
      <c r="D77" s="6"/>
      <c r="E77" s="6"/>
      <c r="F77" s="6"/>
      <c r="G77" s="6"/>
    </row>
    <row r="78" spans="1:7" x14ac:dyDescent="0.25">
      <c r="A78" s="9" t="str">
        <f>CONCATENATE(A17, " ", B17, " ", C17, " ", D17)</f>
        <v>Federal Stabilization Pass Through</v>
      </c>
      <c r="B78" s="12"/>
      <c r="C78" s="12">
        <v>0</v>
      </c>
      <c r="D78" s="6">
        <f t="shared" ref="D78:G78" si="10">E17</f>
        <v>0</v>
      </c>
      <c r="E78" s="6">
        <f t="shared" si="10"/>
        <v>0</v>
      </c>
      <c r="F78" s="6">
        <f t="shared" si="10"/>
        <v>-5902529</v>
      </c>
      <c r="G78" s="6">
        <f t="shared" si="10"/>
        <v>-6829373</v>
      </c>
    </row>
    <row r="79" spans="1:7" x14ac:dyDescent="0.25">
      <c r="A79" s="9" t="str">
        <f>CONCATENATE(A18, " ", B18)</f>
        <v>Miscellaneous Revenue</v>
      </c>
      <c r="B79" s="12">
        <v>126406</v>
      </c>
      <c r="C79" s="12">
        <v>61768</v>
      </c>
      <c r="D79" s="6">
        <f t="shared" ref="D79:G79" si="11">C18</f>
        <v>16861</v>
      </c>
      <c r="E79" s="6">
        <f t="shared" si="11"/>
        <v>11820</v>
      </c>
      <c r="F79" s="6">
        <f t="shared" si="11"/>
        <v>0</v>
      </c>
      <c r="G79" s="6">
        <f t="shared" si="11"/>
        <v>0</v>
      </c>
    </row>
    <row r="80" spans="1:7" x14ac:dyDescent="0.25">
      <c r="A80" s="4" t="str">
        <f>CONCATENATE(A19, " ", B19)</f>
        <v>Restricted Fund</v>
      </c>
      <c r="B80" s="14"/>
      <c r="C80" s="10"/>
      <c r="D80" s="6"/>
      <c r="E80" s="6"/>
      <c r="F80" s="6"/>
      <c r="G80" s="6"/>
    </row>
    <row r="81" spans="1:7" x14ac:dyDescent="0.25">
      <c r="A81" s="9" t="str">
        <f>CONCATENATE(A20, " ", B20)</f>
        <v>State Pension</v>
      </c>
      <c r="B81" s="12">
        <v>16443791</v>
      </c>
      <c r="C81" s="12">
        <v>18473398</v>
      </c>
      <c r="D81" s="6">
        <f t="shared" ref="D81:G81" si="12">C20</f>
        <v>23938377</v>
      </c>
      <c r="E81" s="6">
        <f t="shared" si="12"/>
        <v>26319580</v>
      </c>
      <c r="F81" s="6">
        <f t="shared" si="12"/>
        <v>33017196</v>
      </c>
      <c r="G81" s="6">
        <f t="shared" si="12"/>
        <v>37200196</v>
      </c>
    </row>
    <row r="82" spans="1:7" x14ac:dyDescent="0.25">
      <c r="A82" s="9" t="str">
        <f>CONCATENATE(A21, " ", B21)</f>
        <v>Restricted Grants</v>
      </c>
      <c r="B82" s="12">
        <v>1434465</v>
      </c>
      <c r="C82" s="12">
        <v>1754950</v>
      </c>
      <c r="D82" s="6">
        <f t="shared" ref="D82:G82" si="13">C21</f>
        <v>1829642</v>
      </c>
      <c r="E82" s="6">
        <f t="shared" si="13"/>
        <v>1791871</v>
      </c>
      <c r="F82" s="6">
        <f t="shared" si="13"/>
        <v>1804790</v>
      </c>
      <c r="G82" s="6">
        <f t="shared" si="13"/>
        <v>1441108</v>
      </c>
    </row>
    <row r="83" spans="1:7" x14ac:dyDescent="0.25">
      <c r="A83" s="3" t="str">
        <f>CONCATENATE(A22, " ", B22, " ", C22)</f>
        <v>School Construction Fund</v>
      </c>
      <c r="B83" s="11">
        <v>8928534</v>
      </c>
      <c r="C83" s="11">
        <v>18591345</v>
      </c>
      <c r="D83" s="6">
        <f t="shared" ref="D83:G83" si="14">D22</f>
        <v>17890724</v>
      </c>
      <c r="E83" s="6">
        <f t="shared" si="14"/>
        <v>15859481</v>
      </c>
      <c r="F83" s="6">
        <f t="shared" si="14"/>
        <v>15814834</v>
      </c>
      <c r="G83" s="6">
        <f t="shared" si="14"/>
        <v>14308437</v>
      </c>
    </row>
    <row r="84" spans="1:7" x14ac:dyDescent="0.25">
      <c r="A84" s="3" t="str">
        <f>CONCATENATE(A23, " ", B23)</f>
        <v>Food Services</v>
      </c>
      <c r="B84" s="11">
        <v>130349</v>
      </c>
      <c r="C84" s="11">
        <v>169720</v>
      </c>
      <c r="D84" s="6">
        <f t="shared" ref="D84:G84" si="15">C23</f>
        <v>155791</v>
      </c>
      <c r="E84" s="6">
        <f t="shared" si="15"/>
        <v>198833</v>
      </c>
      <c r="F84" s="6">
        <f t="shared" si="15"/>
        <v>171687</v>
      </c>
      <c r="G84" s="6">
        <f t="shared" si="15"/>
        <v>237543</v>
      </c>
    </row>
    <row r="85" spans="1:7" ht="17.25" x14ac:dyDescent="0.4">
      <c r="A85" t="str">
        <f>CONCATENATE(A24, " ", B24, " ", C24, " ", D24)</f>
        <v>Total State of Maryland</v>
      </c>
      <c r="B85" s="7">
        <v>177086752</v>
      </c>
      <c r="C85" s="7">
        <v>205533075</v>
      </c>
      <c r="D85" s="7">
        <f>F24</f>
        <v>239561126</v>
      </c>
      <c r="E85" s="7">
        <f>H24</f>
        <v>248625958</v>
      </c>
      <c r="F85" s="7">
        <f>J24</f>
        <v>247792856</v>
      </c>
      <c r="G85" s="7">
        <f>L24</f>
        <v>253607244</v>
      </c>
    </row>
    <row r="86" spans="1:7" x14ac:dyDescent="0.25">
      <c r="A86" s="2" t="str">
        <f>CONCATENATE(A25, " ", B25)</f>
        <v>Federal Government</v>
      </c>
      <c r="B86" s="13"/>
      <c r="C86" s="2"/>
      <c r="D86" s="6"/>
      <c r="E86" s="6"/>
      <c r="F86" s="6"/>
      <c r="G86" s="6"/>
    </row>
    <row r="87" spans="1:7" x14ac:dyDescent="0.25">
      <c r="A87" s="3" t="str">
        <f>CONCATENATE(A26, " ", B26, " ", C26)</f>
        <v>Unrestricted Impact Aid</v>
      </c>
      <c r="B87" s="11">
        <v>117470</v>
      </c>
      <c r="C87" s="11">
        <v>127346</v>
      </c>
      <c r="D87" s="6">
        <f>E26</f>
        <v>133318</v>
      </c>
      <c r="E87" s="6">
        <f>G26</f>
        <v>176280</v>
      </c>
      <c r="F87" s="6">
        <f>I26</f>
        <v>150000</v>
      </c>
      <c r="G87" s="6">
        <f>K26</f>
        <v>150000</v>
      </c>
    </row>
    <row r="88" spans="1:7" x14ac:dyDescent="0.25">
      <c r="A88" s="3" t="str">
        <f>CONCATENATE(A27, " ", B27)</f>
        <v>Restricted Grants</v>
      </c>
      <c r="B88" s="11">
        <v>13994493</v>
      </c>
      <c r="C88" s="11">
        <v>13906080</v>
      </c>
      <c r="D88" s="6">
        <f t="shared" ref="D88:G88" si="16">C27</f>
        <v>14182034</v>
      </c>
      <c r="E88" s="6">
        <f t="shared" si="16"/>
        <v>14743743</v>
      </c>
      <c r="F88" s="6">
        <f t="shared" si="16"/>
        <v>29713894</v>
      </c>
      <c r="G88" s="6">
        <f t="shared" si="16"/>
        <v>30919018</v>
      </c>
    </row>
    <row r="89" spans="1:7" x14ac:dyDescent="0.25">
      <c r="A89" s="3" t="str">
        <f>CONCATENATE(A28, " ", B28, " ", C28)</f>
        <v>Food Services Fund</v>
      </c>
      <c r="B89" s="11">
        <v>2896271</v>
      </c>
      <c r="C89" s="11">
        <v>3304537</v>
      </c>
      <c r="D89" s="6">
        <f t="shared" ref="D89:G89" si="17">D28</f>
        <v>3826935</v>
      </c>
      <c r="E89" s="6">
        <f t="shared" si="17"/>
        <v>4230460</v>
      </c>
      <c r="F89" s="6">
        <f t="shared" si="17"/>
        <v>4255143</v>
      </c>
      <c r="G89" s="6">
        <f t="shared" si="17"/>
        <v>4640087</v>
      </c>
    </row>
    <row r="90" spans="1:7" ht="17.25" x14ac:dyDescent="0.4">
      <c r="A90" t="str">
        <f>CONCATENATE(A29, " ", B29, " ", C29)</f>
        <v>Total Federal Government</v>
      </c>
      <c r="B90" s="15">
        <v>17008234</v>
      </c>
      <c r="C90" s="7">
        <v>17337963</v>
      </c>
      <c r="D90" s="7">
        <f>E29</f>
        <v>18142287</v>
      </c>
      <c r="E90" s="7">
        <f>G29</f>
        <v>19150483</v>
      </c>
      <c r="F90" s="7">
        <f>I29</f>
        <v>34119037</v>
      </c>
      <c r="G90" s="7">
        <f>K29</f>
        <v>35709105</v>
      </c>
    </row>
    <row r="91" spans="1:7" x14ac:dyDescent="0.25">
      <c r="A91" s="2" t="str">
        <f>CONCATENATE(A30, " ", B30)</f>
        <v>Other Sources</v>
      </c>
      <c r="B91" s="13"/>
      <c r="C91" s="2"/>
      <c r="D91" s="6"/>
      <c r="E91" s="6"/>
      <c r="F91" s="6"/>
      <c r="G91" s="6"/>
    </row>
    <row r="92" spans="1:7" x14ac:dyDescent="0.25">
      <c r="A92" s="4" t="str">
        <f>CONCATENATE(A31, " ", B31)</f>
        <v>Unrestricted Fund</v>
      </c>
      <c r="B92" s="14"/>
      <c r="C92" s="10"/>
      <c r="D92" s="6"/>
      <c r="E92" s="6"/>
      <c r="F92" s="6"/>
      <c r="G92" s="6"/>
    </row>
    <row r="93" spans="1:7" x14ac:dyDescent="0.25">
      <c r="A93" s="9" t="str">
        <f>A32</f>
        <v>Tuition</v>
      </c>
      <c r="B93" s="12">
        <v>192014</v>
      </c>
      <c r="C93" s="12">
        <v>190782</v>
      </c>
      <c r="D93" s="6">
        <f>C32</f>
        <v>180483</v>
      </c>
      <c r="E93" s="6">
        <f>E32</f>
        <v>162657</v>
      </c>
      <c r="F93" s="6">
        <f>G32</f>
        <v>186000</v>
      </c>
      <c r="G93" s="6">
        <f>I32</f>
        <v>186000</v>
      </c>
    </row>
    <row r="94" spans="1:7" x14ac:dyDescent="0.25">
      <c r="A94" s="9" t="str">
        <f>CONCATENATE(A33, " ", B33)</f>
        <v>Sports Fees</v>
      </c>
      <c r="B94" s="12">
        <v>384225</v>
      </c>
      <c r="C94" s="12">
        <v>396770</v>
      </c>
      <c r="D94" s="6">
        <f t="shared" ref="D94:G94" si="18">C33</f>
        <v>404415</v>
      </c>
      <c r="E94" s="6">
        <f t="shared" si="18"/>
        <v>445620</v>
      </c>
      <c r="F94" s="6">
        <f t="shared" si="18"/>
        <v>605850</v>
      </c>
      <c r="G94" s="6">
        <f t="shared" si="18"/>
        <v>605850</v>
      </c>
    </row>
    <row r="95" spans="1:7" x14ac:dyDescent="0.25">
      <c r="A95" s="9" t="str">
        <f>CONCATENATE(A34, " ", B34)</f>
        <v>Investment Earnings</v>
      </c>
      <c r="B95" s="12">
        <v>616661</v>
      </c>
      <c r="C95" s="12">
        <v>801312</v>
      </c>
      <c r="D95" s="6">
        <f t="shared" ref="D95:G95" si="19">C34</f>
        <v>826045</v>
      </c>
      <c r="E95" s="6">
        <f t="shared" si="19"/>
        <v>313130</v>
      </c>
      <c r="F95" s="6">
        <f t="shared" si="19"/>
        <v>440000</v>
      </c>
      <c r="G95" s="6">
        <f t="shared" si="19"/>
        <v>220000</v>
      </c>
    </row>
    <row r="96" spans="1:7" x14ac:dyDescent="0.25">
      <c r="A96" s="9" t="str">
        <f>CONCATENATE(A35, " ", B35)</f>
        <v>Other Revenue</v>
      </c>
      <c r="B96" s="12">
        <v>1547423</v>
      </c>
      <c r="C96" s="12">
        <v>1339106</v>
      </c>
      <c r="D96" s="6">
        <f t="shared" ref="D96:G96" si="20">C35</f>
        <v>1669697</v>
      </c>
      <c r="E96" s="6">
        <f t="shared" si="20"/>
        <v>1764812</v>
      </c>
      <c r="F96" s="6">
        <f t="shared" si="20"/>
        <v>1960000</v>
      </c>
      <c r="G96" s="6">
        <f t="shared" si="20"/>
        <v>2007000</v>
      </c>
    </row>
    <row r="97" spans="1:7" x14ac:dyDescent="0.25">
      <c r="A97" s="9" t="str">
        <f>CONCATENATE(A36, " ", B36, " ", C36, " ", D36, " ", E36)</f>
        <v>Use Prior Year Fund Balance</v>
      </c>
      <c r="B97" s="12">
        <v>0</v>
      </c>
      <c r="C97" s="12">
        <v>643784</v>
      </c>
      <c r="D97" s="6">
        <f t="shared" ref="D97:G97" si="21">F36</f>
        <v>810785</v>
      </c>
      <c r="E97" s="6">
        <f t="shared" si="21"/>
        <v>829088</v>
      </c>
      <c r="F97" s="6">
        <f t="shared" si="21"/>
        <v>1949088</v>
      </c>
      <c r="G97" s="6">
        <f t="shared" si="21"/>
        <v>3635932</v>
      </c>
    </row>
    <row r="98" spans="1:7" x14ac:dyDescent="0.25">
      <c r="A98" s="3" t="str">
        <f>CONCATENATE(A37, " ", B37)</f>
        <v>Restricted Fund</v>
      </c>
      <c r="B98" s="11">
        <v>1224866</v>
      </c>
      <c r="C98" s="11">
        <v>1184722</v>
      </c>
      <c r="D98" s="6">
        <f t="shared" ref="D98:G98" si="22">C37</f>
        <v>1276723</v>
      </c>
      <c r="E98" s="6">
        <f t="shared" si="22"/>
        <v>1066316</v>
      </c>
      <c r="F98" s="6">
        <f t="shared" si="22"/>
        <v>1425152</v>
      </c>
      <c r="G98" s="6">
        <f t="shared" si="22"/>
        <v>1273265</v>
      </c>
    </row>
    <row r="99" spans="1:7" x14ac:dyDescent="0.25">
      <c r="A99" s="3" t="str">
        <f>CONCATENATE(A38, " ", B38, " ", C38)</f>
        <v>School Construction Fund</v>
      </c>
      <c r="B99" s="11">
        <v>331292</v>
      </c>
      <c r="C99" s="11">
        <v>4848743</v>
      </c>
      <c r="D99" s="6">
        <v>4337814</v>
      </c>
      <c r="E99" s="6">
        <v>1296842</v>
      </c>
      <c r="F99" s="6">
        <v>0</v>
      </c>
      <c r="G99" s="6">
        <v>0</v>
      </c>
    </row>
    <row r="100" spans="1:7" x14ac:dyDescent="0.25">
      <c r="A100" s="3" t="str">
        <f>CONCATENATE(A39, " ", B39, " ", C39)</f>
        <v>Food Services Fund</v>
      </c>
      <c r="B100" s="11"/>
      <c r="C100" s="10"/>
      <c r="D100" s="6"/>
      <c r="E100" s="6"/>
      <c r="F100" s="6"/>
      <c r="G100" s="6"/>
    </row>
    <row r="101" spans="1:7" x14ac:dyDescent="0.25">
      <c r="A101" s="9" t="str">
        <f>CONCATENATE(A40, " ", B40, " ", C40)</f>
        <v>Sales and Services</v>
      </c>
      <c r="B101" s="12">
        <v>6602918</v>
      </c>
      <c r="C101" s="12">
        <v>6812679</v>
      </c>
      <c r="D101" s="6">
        <f t="shared" ref="D101:G101" si="23">D40</f>
        <v>6968193</v>
      </c>
      <c r="E101" s="6">
        <f t="shared" si="23"/>
        <v>6973100</v>
      </c>
      <c r="F101" s="6">
        <f t="shared" si="23"/>
        <v>7305401</v>
      </c>
      <c r="G101" s="6">
        <f t="shared" si="23"/>
        <v>6473977</v>
      </c>
    </row>
    <row r="102" spans="1:7" x14ac:dyDescent="0.25">
      <c r="A102" s="9" t="s">
        <v>38</v>
      </c>
      <c r="B102" s="12">
        <v>24443</v>
      </c>
      <c r="C102" s="12">
        <v>173765</v>
      </c>
      <c r="D102" s="6">
        <f t="shared" ref="D102:G102" si="24">B41</f>
        <v>179106</v>
      </c>
      <c r="E102" s="6">
        <f t="shared" si="24"/>
        <v>155271</v>
      </c>
      <c r="F102" s="6">
        <f t="shared" si="24"/>
        <v>141287</v>
      </c>
      <c r="G102" s="6">
        <f t="shared" si="24"/>
        <v>135623</v>
      </c>
    </row>
    <row r="103" spans="1:7" x14ac:dyDescent="0.25">
      <c r="A103" s="3" t="str">
        <f>CONCATENATE(A42, " ", B42)</f>
        <v>Print Fund</v>
      </c>
      <c r="B103" s="11"/>
      <c r="C103" s="11"/>
      <c r="D103" s="6"/>
      <c r="E103" s="6"/>
      <c r="F103" s="6"/>
      <c r="G103" s="6"/>
    </row>
    <row r="104" spans="1:7" x14ac:dyDescent="0.25">
      <c r="A104" s="9" t="str">
        <f>CONCATENATE(A43, " ", B43, " ", C43)</f>
        <v>Sales and Services</v>
      </c>
      <c r="B104" s="12">
        <v>217184</v>
      </c>
      <c r="C104" s="12">
        <v>189066</v>
      </c>
      <c r="D104" s="6">
        <f t="shared" ref="D104:G104" si="25">D43</f>
        <v>169509</v>
      </c>
      <c r="E104" s="6">
        <f t="shared" si="25"/>
        <v>134166</v>
      </c>
      <c r="F104" s="6">
        <f t="shared" si="25"/>
        <v>155200</v>
      </c>
      <c r="G104" s="6">
        <f t="shared" si="25"/>
        <v>124630</v>
      </c>
    </row>
    <row r="105" spans="1:7" x14ac:dyDescent="0.25">
      <c r="A105" s="9" t="str">
        <f>CONCATENATE(A44, " ", B44, " ", C44)</f>
        <v>Interest /Other Income</v>
      </c>
      <c r="B105" s="12">
        <v>0</v>
      </c>
      <c r="C105" s="12">
        <v>160</v>
      </c>
      <c r="D105" s="6">
        <f t="shared" ref="D105:G105" si="26">D44</f>
        <v>155</v>
      </c>
      <c r="E105" s="6">
        <f t="shared" si="26"/>
        <v>1000</v>
      </c>
      <c r="F105" s="6">
        <f t="shared" si="26"/>
        <v>0</v>
      </c>
      <c r="G105" s="6">
        <f t="shared" si="26"/>
        <v>0</v>
      </c>
    </row>
    <row r="106" spans="1:7" x14ac:dyDescent="0.25">
      <c r="A106" s="3" t="str">
        <f>CONCATENATE(A45, " ", B45, " ", C45)</f>
        <v>Self Insurance Fund</v>
      </c>
      <c r="B106" s="11"/>
      <c r="C106" s="11"/>
      <c r="D106" s="6"/>
      <c r="E106" s="6"/>
      <c r="F106" s="6"/>
      <c r="G106" s="6"/>
    </row>
    <row r="107" spans="1:7" x14ac:dyDescent="0.25">
      <c r="A107" s="9" t="str">
        <f>CONCATENATE(A46, " ", B46)</f>
        <v>Interest Income</v>
      </c>
      <c r="B107" s="12">
        <v>4764</v>
      </c>
      <c r="C107" s="12">
        <v>25332</v>
      </c>
      <c r="D107" s="6">
        <f t="shared" ref="D107:G107" si="27">C46</f>
        <v>132733</v>
      </c>
      <c r="E107" s="6">
        <f t="shared" si="27"/>
        <v>142445</v>
      </c>
      <c r="F107" s="6">
        <f t="shared" si="27"/>
        <v>75000</v>
      </c>
      <c r="G107" s="6">
        <f t="shared" si="27"/>
        <v>43000</v>
      </c>
    </row>
    <row r="108" spans="1:7" x14ac:dyDescent="0.25">
      <c r="A108" s="9" t="str">
        <f>CONCATENATE(A47, " ", B47, " ", C47, " ", D47)</f>
        <v>Medicare Part D Subsidy</v>
      </c>
      <c r="B108" s="12">
        <v>0</v>
      </c>
      <c r="C108" s="12">
        <v>244636</v>
      </c>
      <c r="D108" s="6">
        <f t="shared" ref="D108:G108" si="28">E47</f>
        <v>584336</v>
      </c>
      <c r="E108" s="6">
        <f t="shared" si="28"/>
        <v>526688</v>
      </c>
      <c r="F108" s="6">
        <f t="shared" si="28"/>
        <v>475000</v>
      </c>
      <c r="G108" s="6">
        <f t="shared" si="28"/>
        <v>601000</v>
      </c>
    </row>
    <row r="109" spans="1:7" x14ac:dyDescent="0.25">
      <c r="A109" s="9" t="str">
        <f>CONCATENATE(A48, " ", B48, " ", C48, " ", D48, " ", E48, " ", F48)</f>
        <v>Use of Prior Year Fund Balance</v>
      </c>
      <c r="B109" s="12">
        <v>0</v>
      </c>
      <c r="C109" s="12">
        <v>0</v>
      </c>
      <c r="D109" s="6">
        <f t="shared" ref="D109:G109" si="29">G48</f>
        <v>0</v>
      </c>
      <c r="E109" s="6">
        <f t="shared" si="29"/>
        <v>-1000000</v>
      </c>
      <c r="F109" s="6">
        <f t="shared" si="29"/>
        <v>1350800</v>
      </c>
      <c r="G109" s="6">
        <f t="shared" si="29"/>
        <v>1647126</v>
      </c>
    </row>
    <row r="110" spans="1:7" x14ac:dyDescent="0.25">
      <c r="A110" s="9" t="str">
        <f>A49</f>
        <v>Contributions</v>
      </c>
      <c r="B110" s="12">
        <v>12997510</v>
      </c>
      <c r="C110" s="12">
        <v>10760357</v>
      </c>
      <c r="D110" s="6">
        <f t="shared" ref="D110:G110" si="30">B49</f>
        <v>12204976</v>
      </c>
      <c r="E110" s="6">
        <f t="shared" si="30"/>
        <v>12798802</v>
      </c>
      <c r="F110" s="6">
        <f t="shared" si="30"/>
        <v>12023100</v>
      </c>
      <c r="G110" s="6">
        <f t="shared" si="30"/>
        <v>12631746</v>
      </c>
    </row>
    <row r="111" spans="1:7" ht="17.25" x14ac:dyDescent="0.4">
      <c r="A111" t="str">
        <f>CONCATENATE(A50, " ", B50, " ", C50)</f>
        <v>Total Other Sources</v>
      </c>
      <c r="B111" s="16">
        <v>24143300</v>
      </c>
      <c r="C111" s="7">
        <v>27611214</v>
      </c>
      <c r="D111" s="7">
        <f>E50</f>
        <v>29744970</v>
      </c>
      <c r="E111" s="7">
        <f>G50</f>
        <v>25609937</v>
      </c>
      <c r="F111" s="7">
        <f>I50</f>
        <v>28091878</v>
      </c>
      <c r="G111" s="7">
        <f>K50</f>
        <v>29585149</v>
      </c>
    </row>
    <row r="112" spans="1:7" x14ac:dyDescent="0.25">
      <c r="A112" s="2" t="str">
        <f>CONCATENATE(A51, " ", B51)</f>
        <v>Interfund Transfer</v>
      </c>
      <c r="B112" s="13"/>
      <c r="C112" s="13"/>
      <c r="D112" s="6"/>
      <c r="E112" s="6"/>
      <c r="F112" s="6"/>
      <c r="G112" s="6"/>
    </row>
    <row r="113" spans="1:7" x14ac:dyDescent="0.25">
      <c r="A113" s="3" t="str">
        <f>CONCATENATE(A52, " ", B52, " ", C52)</f>
        <v>Food Services Fund</v>
      </c>
      <c r="B113" s="11">
        <v>89071</v>
      </c>
      <c r="C113" s="11">
        <v>96108</v>
      </c>
      <c r="D113" s="6">
        <f>E52</f>
        <v>626905</v>
      </c>
      <c r="E113" s="6">
        <f>G52</f>
        <v>799801</v>
      </c>
      <c r="F113" s="6">
        <f>I52</f>
        <v>0</v>
      </c>
      <c r="G113" s="6">
        <f>K52</f>
        <v>0</v>
      </c>
    </row>
    <row r="114" spans="1:7" x14ac:dyDescent="0.25">
      <c r="A114" s="3" t="str">
        <f>CONCATENATE(A53, " ", B53)</f>
        <v>Print Fund</v>
      </c>
      <c r="B114" s="11">
        <v>765637</v>
      </c>
      <c r="C114" s="11">
        <v>975281</v>
      </c>
      <c r="D114" s="6">
        <f t="shared" ref="D114:G114" si="31">C53</f>
        <v>973457</v>
      </c>
      <c r="E114" s="6">
        <f t="shared" si="31"/>
        <v>722089</v>
      </c>
      <c r="F114" s="6">
        <f t="shared" si="31"/>
        <v>665000</v>
      </c>
      <c r="G114" s="6">
        <f t="shared" si="31"/>
        <v>623880</v>
      </c>
    </row>
    <row r="115" spans="1:7" x14ac:dyDescent="0.25">
      <c r="A115" s="3" t="str">
        <f>CONCATENATE(A54, " ", B54, " ", C54)</f>
        <v>Self Insurance Fund</v>
      </c>
      <c r="B115" s="11">
        <v>32826419</v>
      </c>
      <c r="C115" s="11">
        <v>40989807</v>
      </c>
      <c r="D115" s="6">
        <f t="shared" ref="D115:G115" si="32">D54</f>
        <v>47414172</v>
      </c>
      <c r="E115" s="6">
        <f t="shared" si="32"/>
        <v>49285978</v>
      </c>
      <c r="F115" s="6">
        <f t="shared" si="32"/>
        <v>50581100</v>
      </c>
      <c r="G115" s="6">
        <f t="shared" si="32"/>
        <v>52792307</v>
      </c>
    </row>
    <row r="116" spans="1:7" ht="17.25" x14ac:dyDescent="0.4">
      <c r="A116" t="str">
        <f>CONCATENATE(A55, " ", B55, " ", C55)</f>
        <v>Total Interfund Transfer</v>
      </c>
      <c r="B116" s="15">
        <v>33681127</v>
      </c>
      <c r="C116" s="7">
        <v>42061196</v>
      </c>
      <c r="D116" s="7">
        <f>E55</f>
        <v>49014534</v>
      </c>
      <c r="E116" s="7">
        <f>G55</f>
        <v>50807868</v>
      </c>
      <c r="F116" s="7">
        <f>I55</f>
        <v>51246100</v>
      </c>
      <c r="G116" s="7">
        <f>K55</f>
        <v>53416187</v>
      </c>
    </row>
    <row r="117" spans="1:7" ht="17.25" x14ac:dyDescent="0.4">
      <c r="A117" t="str">
        <f>CONCATENATE(A56, " ", B56, " ", C56)</f>
        <v>TOTAL ALL FUNDS</v>
      </c>
      <c r="B117" s="17">
        <v>497962701</v>
      </c>
      <c r="C117" s="8">
        <v>533624466</v>
      </c>
      <c r="D117" s="8">
        <f>E56</f>
        <v>624951701</v>
      </c>
      <c r="E117" s="8">
        <f>G56</f>
        <v>664694463</v>
      </c>
      <c r="F117" s="8">
        <f>I56</f>
        <v>635841485</v>
      </c>
      <c r="G117" s="8">
        <f>K56</f>
        <v>622205859</v>
      </c>
    </row>
    <row r="119" spans="1:7" x14ac:dyDescent="0.25">
      <c r="A119" t="s">
        <v>86</v>
      </c>
      <c r="B119">
        <v>39741</v>
      </c>
      <c r="C119">
        <v>40315</v>
      </c>
      <c r="D119">
        <v>40566</v>
      </c>
      <c r="E119">
        <v>40155</v>
      </c>
      <c r="F119">
        <v>40210</v>
      </c>
      <c r="G119">
        <v>40179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Carl2</dc:creator>
  <cp:lastModifiedBy>Carl2</cp:lastModifiedBy>
  <dcterms:created xsi:type="dcterms:W3CDTF">2010-12-29T03:16:29Z</dcterms:created>
  <dcterms:modified xsi:type="dcterms:W3CDTF">2010-12-31T03:14:10Z</dcterms:modified>
</cp:coreProperties>
</file>